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trades" sheetId="4" state="visible" r:id="rId4"/>
    <sheet xmlns:r="http://schemas.openxmlformats.org/officeDocument/2006/relationships" name="Overhead"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'Subtrades'!$6:$6</definedName>
    <definedName name="_xlnm.Print_Titles" localSheetId="4">'Overhead'!$6:$6</definedName>
  </definedNames>
  <calcPr calcId="124519" fullCalcOnLoad="1"/>
</workbook>
</file>

<file path=xl/styles.xml><?xml version="1.0" encoding="utf-8"?>
<styleSheet xmlns="http://schemas.openxmlformats.org/spreadsheetml/2006/main">
  <numFmts count="5">
    <numFmt numFmtId="164" formatCode="yyyy-mm-dd"/>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ca/for/trade-contractors/concrete/?utm_source=spreadsheet&amp;utm_medium=excel&amp;utm_campaign=concrete-ca&amp;utm_content=brand&amp;v=0.1" TargetMode="External" Id="rId1"/><Relationship Type="http://schemas.openxmlformats.org/officeDocument/2006/relationships/hyperlink" Target="https://bidfident.com/ca/for/trade-contractors/concrete/?utm_source=spreadsheet&amp;utm_medium=excel&amp;utm_campaign=concrete-ca&amp;utm_content=version&amp;v=0.1" TargetMode="External" Id="rId2"/><Relationship Type="http://schemas.openxmlformats.org/officeDocument/2006/relationships/hyperlink" Target="https://bidfident.com/app/?from=ca.concrete&amp;utm_source=spreadsheet&amp;utm_medium=excel&amp;utm_campaign=concrete-ca&amp;utm_content=start&amp;v=0.1" TargetMode="External" Id="rId3"/><Relationship Type="http://schemas.openxmlformats.org/officeDocument/2006/relationships/hyperlink" Target="https://bidfident.com/app/?from=ca.concrete&amp;utm_source=spreadsheet&amp;utm_medium=excel&amp;utm_campaign=concrete-ca&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ca/for/trade-contractors/concrete/?utm_source=spreadsheet&amp;utm_medium=excel&amp;utm_campaign=concrete-ca&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ca/for/trade-contractors/concrete/?utm_source=spreadsheet&amp;utm_medium=excel&amp;utm_campaign=concrete-ca&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ca/for/trade-contractors/concrete/?utm_source=spreadsheet&amp;utm_medium=excel&amp;utm_campaign=concrete-ca&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ca/for/trade-contractors/concrete/?utm_source=spreadsheet&amp;utm_medium=excel&amp;utm_campaign=concrete-ca&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ca/for/trade-contractors/concrete/?utm_source=spreadsheet&amp;utm_medium=excel&amp;utm_campaign=concrete-ca&amp;utm_content=brand&amp;v=0.1" TargetMode="External" Id="rId1"/><Relationship Type="http://schemas.openxmlformats.org/officeDocument/2006/relationships/hyperlink" Target="https://bidfident.com/app/?from=ca.concrete&amp;utm_source=spreadsheet&amp;utm_medium=excel&amp;utm_campaign=concrete-ca&amp;utm_content=summary&amp;v=0.1" TargetMode="External" Id="rId2"/><Relationship Type="http://schemas.openxmlformats.org/officeDocument/2006/relationships/hyperlink" Target="https://bidfident.com/app/?from=ca.concrete&amp;utm_source=spreadsheet&amp;utm_medium=excel&amp;utm_campaign=concrete-ca&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ca/?utm_source=spreadsheet&amp;utm_medium=excel&amp;utm_campaign=concrete-ca&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ca/for/trade-contractors/concrete/?utm_source=spreadsheet&amp;utm_medium=excel&amp;utm_campaign=concrete-ca&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Concrete: estimate</t>
        </is>
      </c>
    </row>
    <row r="3">
      <c r="B3" s="3" t="inlineStr">
        <is>
          <t>Canada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concrete. Price your work line by line, compare subtrade quotes, add your running costs and profit, and get a bid total that adds up to the cent.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bonding, insurance, GST).</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Subtrades and overhead</t>
        </is>
      </c>
      <c r="C13" s="7" t="inlineStr">
        <is>
          <t>On the Subtrades tab, type the quotes you have for each package. The lowest is carried unless you pick another. On the Overhead tab, add running costs; weekly and monthly ones follow the job length.</t>
        </is>
      </c>
    </row>
    <row r="14" ht="32" customHeight="1">
      <c r="B14" s="8" t="inlineStr">
        <is>
          <t>4  Bid summary</t>
        </is>
      </c>
      <c r="C14" s="7" t="inlineStr">
        <is>
          <t>Your bid total, worked out in order: direct cost, contingency, fee, bonding,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subtrades + overhead. Contingency is a percentage of the direct cost, fee of direct cost plus contingency. Bonding and insurance are each a percentage of the subtotal before them (not of each other). GST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n"/>
      <c r="D6" s="17" t="inlineStr">
        <is>
          <t>Shown on the Bid summary tab.</t>
        </is>
      </c>
    </row>
    <row r="7" ht="16.5" customHeight="1">
      <c r="B7" s="15" t="inlineStr">
        <is>
          <t>Location</t>
        </is>
      </c>
      <c r="C7" s="16" t="n"/>
      <c r="D7" s="17" t="inlineStr"/>
    </row>
    <row r="8" ht="16.5" customHeight="1">
      <c r="B8" s="15" t="inlineStr">
        <is>
          <t>Bid due</t>
        </is>
      </c>
      <c r="C8" s="18" t="n"/>
      <c r="D8" s="17" t="inlineStr"/>
    </row>
    <row r="9" ht="16.5" customHeight="1">
      <c r="B9" s="15" t="inlineStr">
        <is>
          <t>Job length (weeks)</t>
        </is>
      </c>
      <c r="C9" s="19" t="n"/>
      <c r="D9" s="17" t="inlineStr">
        <is>
          <t>Weekly and monthly items on the Overhead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Form carpenter</t>
        </is>
      </c>
      <c r="C13" s="23" t="n"/>
    </row>
    <row r="14" ht="16.5" customHeight="1">
      <c r="B14" s="22" t="inlineStr">
        <is>
          <t>Cement finisher</t>
        </is>
      </c>
      <c r="C14" s="23" t="n"/>
    </row>
    <row r="15" ht="16.5" customHeight="1">
      <c r="B15" s="22" t="inlineStr">
        <is>
          <t>Concrete labourer</t>
        </is>
      </c>
      <c r="C15" s="23" t="n"/>
    </row>
    <row r="16" ht="16.5" customHeight="1">
      <c r="B16" s="22" t="inlineStr">
        <is>
          <t>Equipment operator</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Concrete pump</t>
        </is>
      </c>
      <c r="C27" s="23" t="n"/>
    </row>
    <row r="28" ht="16.5" customHeight="1">
      <c r="B28" s="22" t="inlineStr">
        <is>
          <t>Power trowel</t>
        </is>
      </c>
      <c r="C28" s="23" t="n"/>
    </row>
    <row r="29" ht="16.5" customHeight="1">
      <c r="B29" s="22" t="inlineStr">
        <is>
          <t>Skid steer</t>
        </is>
      </c>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Fee (%)</t>
        </is>
      </c>
      <c r="C36" s="26" t="n"/>
      <c r="D36" s="1" t="inlineStr">
        <is>
          <t>Your profit, added to the direct cost plus contingency.</t>
        </is>
      </c>
    </row>
    <row r="37" ht="16.5" customHeight="1">
      <c r="B37" s="15" t="inlineStr">
        <is>
          <t>Bonding (%)</t>
        </is>
      </c>
      <c r="C37" s="26" t="n"/>
      <c r="D37" s="1" t="inlineStr">
        <is>
          <t>Taken from the subtotal. Leave at 0 if you are not bonded.</t>
        </is>
      </c>
    </row>
    <row r="38" ht="16.5" customHeight="1">
      <c r="B38" s="15" t="inlineStr">
        <is>
          <t>Insurance (%)</t>
        </is>
      </c>
      <c r="C38" s="26" t="n"/>
      <c r="D38" s="1" t="inlineStr">
        <is>
          <t>Taken from the same subtotal as bonding, not from each other.</t>
        </is>
      </c>
    </row>
    <row r="39" ht="16.5" customHeight="1">
      <c r="B39" s="15" t="inlineStr">
        <is>
          <t>GST (%)</t>
        </is>
      </c>
      <c r="C39" s="26" t="n"/>
      <c r="D39" s="1" t="inlineStr">
        <is>
          <t>Shown for reference, apart from the bid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Concrete: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Subtrades</t>
        </is>
      </c>
    </row>
    <row r="3" ht="50" customHeight="1">
      <c r="B3" s="14" t="inlineStr">
        <is>
          <t>One row for each package of work you let to a subtrade.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Overhead</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Bid due | Length</t>
        </is>
      </c>
      <c r="C6" s="53" t="str">
        <f>IF(Rates!$C$7="","",Rates!$C$7)&amp;IF(Rates!$C$8="",""," | "&amp;TEXT(Rates!$C$8,"yyyy-mm-dd"))&amp;IF(Rates!$C$9="","","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Labour</t>
        </is>
      </c>
      <c r="C10" s="43">
        <f>Estimate!$S$68</f>
        <v>0</v>
      </c>
      <c r="D10" s="55" t="inlineStr"/>
    </row>
    <row r="11" ht="18" customHeight="1">
      <c r="B11" s="56" t="inlineStr">
        <is>
          <t>Materials</t>
        </is>
      </c>
      <c r="C11" s="43">
        <f>Estimate!$T$68</f>
        <v>0</v>
      </c>
      <c r="D11" s="55" t="inlineStr"/>
    </row>
    <row r="12" ht="18" customHeight="1">
      <c r="B12" s="56" t="inlineStr">
        <is>
          <t>Equipment</t>
        </is>
      </c>
      <c r="C12" s="43">
        <f>Estimate!$U$68</f>
        <v>0</v>
      </c>
      <c r="D12" s="55" t="inlineStr"/>
    </row>
    <row r="13" ht="18" customHeight="1">
      <c r="B13" s="15" t="inlineStr">
        <is>
          <t>Subtrades</t>
        </is>
      </c>
      <c r="C13" s="57">
        <f>Subtrades!$T$16</f>
        <v>0</v>
      </c>
      <c r="D13" s="55" t="inlineStr">
        <is>
          <t>The quote carried for each package, or its allowance.</t>
        </is>
      </c>
    </row>
    <row r="14" ht="18" customHeight="1">
      <c r="B14" s="15" t="inlineStr">
        <is>
          <t>Overhead</t>
        </is>
      </c>
      <c r="C14" s="57">
        <f>Overhead!$I$20</f>
        <v>0</v>
      </c>
      <c r="D14" s="55" t="inlineStr">
        <is>
          <t>From the Overhead tab.</t>
        </is>
      </c>
    </row>
    <row r="15" ht="18" customHeight="1">
      <c r="B15" s="24" t="inlineStr">
        <is>
          <t>Direct cost</t>
        </is>
      </c>
      <c r="C15" s="54">
        <f>ROUND(C9+C13+C14,2)</f>
        <v>0</v>
      </c>
      <c r="D15" s="55" t="inlineStr">
        <is>
          <t>Own work + subtrades + overhead</t>
        </is>
      </c>
    </row>
    <row r="16" ht="18" customHeight="1">
      <c r="B16" s="15" t="inlineStr">
        <is>
          <t>Contingency</t>
        </is>
      </c>
      <c r="C16" s="57">
        <f>ROUND(C15*Rates!$C$35/100,2)</f>
        <v>0</v>
      </c>
      <c r="D16" s="55" t="str">
        <f>Rates!$C$35&amp;"% of direct cost"</f>
        <v>% of direct cost</v>
      </c>
    </row>
    <row r="17" ht="18" customHeight="1">
      <c r="B17" s="15" t="inlineStr">
        <is>
          <t>Fee</t>
        </is>
      </c>
      <c r="C17" s="57">
        <f>ROUND(ROUND(C15+C16,2)*Rates!$C$36/100,2)</f>
        <v>0</v>
      </c>
      <c r="D17" s="55" t="str">
        <f>Rates!$C$36&amp;"% of direct cost plus contingency"</f>
        <v>% of direct cost plus contingency</v>
      </c>
    </row>
    <row r="18" ht="18" customHeight="1">
      <c r="B18" s="24" t="inlineStr">
        <is>
          <t>Subtotal before bonding</t>
        </is>
      </c>
      <c r="C18" s="54">
        <f>ROUND(C15+C16+C17,2)</f>
        <v>0</v>
      </c>
      <c r="D18" s="55" t="inlineStr">
        <is>
          <t>Direct cost + contingency + fee.</t>
        </is>
      </c>
    </row>
    <row r="19" ht="18" customHeight="1">
      <c r="B19" s="15" t="inlineStr">
        <is>
          <t>Bonding</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Bid total</t>
        </is>
      </c>
      <c r="C21" s="59">
        <f>ROUND(C18+C19+C20,2)</f>
        <v>0</v>
      </c>
      <c r="D21" s="60" t="inlineStr">
        <is>
          <t>The price you submit, before GST.</t>
        </is>
      </c>
    </row>
    <row r="22" ht="18" customHeight="1">
      <c r="B22" s="53" t="inlineStr">
        <is>
          <t>GST, for reference</t>
        </is>
      </c>
      <c r="C22" s="43">
        <f>ROUND(C21*Rates!$C$39/100,2)</f>
        <v>0</v>
      </c>
      <c r="D22" s="55" t="str">
        <f>Rates!$C$39&amp;"%, shown separately and not part of the bid total"</f>
        <v>%, shown separately and not part of the bid total</v>
      </c>
    </row>
    <row r="23" ht="18" customHeight="1">
      <c r="B23" s="53" t="inlineStr">
        <is>
          <t>Bid total including GST</t>
        </is>
      </c>
      <c r="C23" s="43">
        <f>ROUND(C21+C22,2)</f>
        <v>0</v>
      </c>
      <c r="D23" s="55" t="inlineStr">
        <is>
          <t>For reference.</t>
        </is>
      </c>
    </row>
    <row r="24"/>
    <row r="25">
      <c r="B25" s="53" t="inlineStr">
        <is>
          <t>Left out of the bid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'Bid summary'!$C$21</f>
        <v>0</v>
      </c>
    </row>
    <row r="32">
      <c r="B32" s="53" t="str">
        <f>IF(N(Rates!$C$39)=0,"GST is not included","GST at "&amp;Rates!$C$39&amp;"%")</f>
        <v>GST is not included</v>
      </c>
      <c r="D32" s="75" t="str">
        <f>IF(N(Rates!$C$39)=0,"",'Bid summary'!$C$22)</f>
        <v/>
      </c>
    </row>
    <row r="33">
      <c r="B33" s="24" t="str">
        <f>IF(N(Rates!$C$39)=0,"","Total including GST")</f>
        <v/>
      </c>
      <c r="D33" s="76" t="str">
        <f>IF(N(Rates!$C$39)=0,"",'Bid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concrete,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03 100</t>
        </is>
      </c>
      <c r="C35" s="30" t="inlineStr">
        <is>
          <t>Formwork for walls</t>
        </is>
      </c>
      <c r="D35" s="30" t="inlineStr">
        <is>
          <t>m2</t>
        </is>
      </c>
    </row>
    <row r="36" ht="16.5" customHeight="1">
      <c r="B36" s="30" t="inlineStr">
        <is>
          <t>03 110</t>
        </is>
      </c>
      <c r="C36" s="30" t="inlineStr">
        <is>
          <t>Formwork for columns and beams</t>
        </is>
      </c>
      <c r="D36" s="30" t="inlineStr">
        <is>
          <t>m2</t>
        </is>
      </c>
    </row>
    <row r="37" ht="16.5" customHeight="1">
      <c r="B37" s="30" t="inlineStr">
        <is>
          <t>03 120</t>
        </is>
      </c>
      <c r="C37" s="30" t="inlineStr">
        <is>
          <t>Edge forms for slabs</t>
        </is>
      </c>
      <c r="D37" s="30" t="inlineStr">
        <is>
          <t>m</t>
        </is>
      </c>
    </row>
    <row r="38" ht="16.5" customHeight="1">
      <c r="B38" s="30" t="inlineStr">
        <is>
          <t>03 130</t>
        </is>
      </c>
      <c r="C38" s="30" t="inlineStr">
        <is>
          <t>Rebar supply and placing</t>
        </is>
      </c>
      <c r="D38" s="30" t="inlineStr">
        <is>
          <t>kg</t>
        </is>
      </c>
    </row>
    <row r="39" ht="16.5" customHeight="1">
      <c r="B39" s="30" t="inlineStr">
        <is>
          <t>03 140</t>
        </is>
      </c>
      <c r="C39" s="30" t="inlineStr">
        <is>
          <t>Welded wire mesh</t>
        </is>
      </c>
      <c r="D39" s="30" t="inlineStr">
        <is>
          <t>m2</t>
        </is>
      </c>
    </row>
    <row r="40" ht="16.5" customHeight="1">
      <c r="B40" s="30" t="inlineStr">
        <is>
          <t>03 150</t>
        </is>
      </c>
      <c r="C40" s="30" t="inlineStr">
        <is>
          <t>Footings</t>
        </is>
      </c>
      <c r="D40" s="30" t="inlineStr">
        <is>
          <t>m3</t>
        </is>
      </c>
    </row>
    <row r="41" ht="16.5" customHeight="1">
      <c r="B41" s="30" t="inlineStr">
        <is>
          <t>03 160</t>
        </is>
      </c>
      <c r="C41" s="30" t="inlineStr">
        <is>
          <t>Foundation walls</t>
        </is>
      </c>
      <c r="D41" s="30" t="inlineStr">
        <is>
          <t>m3</t>
        </is>
      </c>
    </row>
    <row r="42" ht="16.5" customHeight="1">
      <c r="B42" s="30" t="inlineStr">
        <is>
          <t>03 170</t>
        </is>
      </c>
      <c r="C42" s="30" t="inlineStr">
        <is>
          <t>Slab on grade</t>
        </is>
      </c>
      <c r="D42" s="30" t="inlineStr">
        <is>
          <t>m3</t>
        </is>
      </c>
    </row>
    <row r="43" ht="16.5" customHeight="1">
      <c r="B43" s="30" t="inlineStr">
        <is>
          <t>03 180</t>
        </is>
      </c>
      <c r="C43" s="30" t="inlineStr">
        <is>
          <t>Suspended slabs and beams</t>
        </is>
      </c>
      <c r="D43" s="30" t="inlineStr">
        <is>
          <t>m3</t>
        </is>
      </c>
    </row>
    <row r="44" ht="16.5" customHeight="1">
      <c r="B44" s="30" t="inlineStr">
        <is>
          <t>03 190</t>
        </is>
      </c>
      <c r="C44" s="30" t="inlineStr">
        <is>
          <t>Columns and piers</t>
        </is>
      </c>
      <c r="D44" s="30" t="inlineStr">
        <is>
          <t>m3</t>
        </is>
      </c>
    </row>
    <row r="45" ht="16.5" customHeight="1">
      <c r="B45" s="30" t="inlineStr">
        <is>
          <t>03 200</t>
        </is>
      </c>
      <c r="C45" s="30" t="inlineStr">
        <is>
          <t>Pump truck time</t>
        </is>
      </c>
      <c r="D45" s="30" t="inlineStr">
        <is>
          <t>day</t>
        </is>
      </c>
    </row>
    <row r="46" ht="16.5" customHeight="1">
      <c r="B46" s="30" t="inlineStr">
        <is>
          <t>03 210</t>
        </is>
      </c>
      <c r="C46" s="30" t="inlineStr">
        <is>
          <t>Slab finishing</t>
        </is>
      </c>
      <c r="D46" s="30" t="inlineStr">
        <is>
          <t>m2</t>
        </is>
      </c>
    </row>
    <row r="47" ht="16.5" customHeight="1">
      <c r="B47" s="30" t="inlineStr">
        <is>
          <t>03 220</t>
        </is>
      </c>
      <c r="C47" s="30" t="inlineStr">
        <is>
          <t>Curing compound and sealer</t>
        </is>
      </c>
      <c r="D47" s="30" t="inlineStr">
        <is>
          <t>m2</t>
        </is>
      </c>
    </row>
    <row r="48" ht="16.5" customHeight="1">
      <c r="B48" s="30" t="inlineStr">
        <is>
          <t>03 230</t>
        </is>
      </c>
      <c r="C48" s="30" t="inlineStr">
        <is>
          <t>Saw cut control joints</t>
        </is>
      </c>
      <c r="D48" s="30" t="inlineStr">
        <is>
          <t>m</t>
        </is>
      </c>
    </row>
    <row r="49" ht="16.5" customHeight="1">
      <c r="B49" s="30" t="inlineStr">
        <is>
          <t>03 240</t>
        </is>
      </c>
      <c r="C49" s="30" t="inlineStr">
        <is>
          <t>Anchor bolts and embedded plates</t>
        </is>
      </c>
      <c r="D49" s="30" t="inlineStr">
        <is>
          <t>ea</t>
        </is>
      </c>
    </row>
    <row r="50" ht="16.5" customHeight="1">
      <c r="B50" s="30" t="inlineStr">
        <is>
          <t>03 250</t>
        </is>
      </c>
      <c r="C50" s="30" t="inlineStr">
        <is>
          <t>Poly sheet and gravel under slab</t>
        </is>
      </c>
      <c r="D50" s="30" t="inlineStr">
        <is>
          <t>m2</t>
        </is>
      </c>
    </row>
    <row r="51" ht="16.5" customHeight="1">
      <c r="B51" s="30" t="inlineStr">
        <is>
          <t>03 260</t>
        </is>
      </c>
      <c r="C51" s="30" t="inlineStr">
        <is>
          <t>Rigid insulation under slabs</t>
        </is>
      </c>
      <c r="D51" s="30" t="inlineStr">
        <is>
          <t>m2</t>
        </is>
      </c>
    </row>
    <row r="52" ht="16.5" customHeight="1">
      <c r="B52" s="30" t="inlineStr">
        <is>
          <t>03 270</t>
        </is>
      </c>
      <c r="C52" s="30" t="inlineStr">
        <is>
          <t>Core drilling and openings</t>
        </is>
      </c>
      <c r="D52" s="30" t="inlineStr">
        <is>
          <t>ea</t>
        </is>
      </c>
    </row>
    <row r="53" ht="16.5" customHeight="1">
      <c r="B53" s="30" t="inlineStr">
        <is>
          <t>03 280</t>
        </is>
      </c>
      <c r="C53" s="30" t="inlineStr">
        <is>
          <t>Stripping and cleaning forms</t>
        </is>
      </c>
      <c r="D53" s="30" t="inlineStr">
        <is>
          <t>ls</t>
        </is>
      </c>
    </row>
    <row r="54" ht="16.5" customHeight="1">
      <c r="B54" s="30" t="inlineStr">
        <is>
          <t>03 290</t>
        </is>
      </c>
      <c r="C54" s="30" t="inlineStr">
        <is>
          <t>Patching and grinding</t>
        </is>
      </c>
      <c r="D54" s="30" t="inlineStr">
        <is>
          <t>m2</t>
        </is>
      </c>
    </row>
    <row r="55" ht="16.5" customHeight="1">
      <c r="B55" s="30" t="inlineStr">
        <is>
          <t>03 300</t>
        </is>
      </c>
      <c r="C55" s="30" t="inlineStr">
        <is>
          <t>Winter protection and heating</t>
        </is>
      </c>
      <c r="D55" s="30" t="inlineStr">
        <is>
          <t>wk</t>
        </is>
      </c>
    </row>
    <row r="56" ht="16.5" customHeight="1">
      <c r="B56" s="30" t="inlineStr">
        <is>
          <t>03 310</t>
        </is>
      </c>
      <c r="C56" s="30" t="inlineStr">
        <is>
          <t>Extra work by the hour</t>
        </is>
      </c>
      <c r="D56" s="30" t="inlineStr">
        <is>
          <t>hr</t>
        </is>
      </c>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Concrete estimate (Canada, blank)</dc:title>
  <dcterms:created xmlns:dcterms="http://purl.org/dc/terms/" xmlns:xsi="http://www.w3.org/2001/XMLSchema-instance" xsi:type="dcterms:W3CDTF">2026-10-29T05:59:52Z</dcterms:created>
  <dcterms:modified xmlns:dcterms="http://purl.org/dc/terms/" xmlns:xsi="http://www.w3.org/2001/XMLSchema-instance" xsi:type="dcterms:W3CDTF">2026-10-29T05:59:52Z</dcterms:modified>
  <cp:keywords>estimating spreadsheet, free, Bidfident</cp:keywords>
</cp:coreProperties>
</file>